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19\"/>
    </mc:Choice>
  </mc:AlternateContent>
  <xr:revisionPtr revIDLastSave="0" documentId="13_ncr:1_{BE41882C-2313-4772-AFEA-6823AF2507F0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60" i="4"/>
  <c r="F60" i="4"/>
  <c r="D60" i="4"/>
  <c r="E59" i="4"/>
  <c r="H59" i="4" s="1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C60" i="4"/>
  <c r="G46" i="4"/>
  <c r="F46" i="4"/>
  <c r="E45" i="4"/>
  <c r="H45" i="4" s="1"/>
  <c r="E44" i="4"/>
  <c r="H44" i="4" s="1"/>
  <c r="E43" i="4"/>
  <c r="H43" i="4" s="1"/>
  <c r="E42" i="4"/>
  <c r="H42" i="4" s="1"/>
  <c r="D46" i="4"/>
  <c r="C46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5" i="4"/>
  <c r="F35" i="4"/>
  <c r="D35" i="4"/>
  <c r="C35" i="4"/>
  <c r="H46" i="4" l="1"/>
  <c r="H60" i="4"/>
  <c r="E46" i="4"/>
  <c r="E60" i="4"/>
  <c r="H35" i="4"/>
  <c r="E35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H11" i="6" s="1"/>
  <c r="E12" i="6"/>
  <c r="H75" i="6"/>
  <c r="H71" i="6"/>
  <c r="H67" i="6"/>
  <c r="H63" i="6"/>
  <c r="H59" i="6"/>
  <c r="H55" i="6"/>
  <c r="H51" i="6"/>
  <c r="H39" i="6"/>
  <c r="H35" i="6"/>
  <c r="H19" i="6"/>
  <c r="H12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3" i="6" l="1"/>
  <c r="H53" i="6" s="1"/>
  <c r="E43" i="6"/>
  <c r="H43" i="6" s="1"/>
  <c r="E33" i="6"/>
  <c r="H33" i="6" s="1"/>
  <c r="E23" i="6"/>
  <c r="H23" i="6" s="1"/>
  <c r="E13" i="6"/>
  <c r="H13" i="6" s="1"/>
  <c r="G77" i="6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<sst xmlns="http://schemas.openxmlformats.org/spreadsheetml/2006/main" count="224" uniqueCount="163">
  <si>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</si>
  <si>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</si>
  <si>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</si>
  <si>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</si>
  <si>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</si>
  <si>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</si>
  <si>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</si>
  <si>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</si>
  <si>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</si>
  <si>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</si>
  <si>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</si>
  <si>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</si>
  <si>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</si>
  <si>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</si>
  <si>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</si>
  <si>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</si>
  <si>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</si>
  <si>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</si>
  <si>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</si>
  <si>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</si>
  <si>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</si>
  <si>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</si>
  <si>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</si>
  <si>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</si>
  <si>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</si>
  <si>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</si>
  <si>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</si>
  <si>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</si>
  <si>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</si>
  <si>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</si>
  <si>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</si>
  <si>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</si>
  <si>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</si>
  <si>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</si>
  <si>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</si>
  <si>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</si>
  <si>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</si>
  <si>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</si>
  <si>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</si>
  <si>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</si>
  <si>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</si>
  <si>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</si>
  <si>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</si>
  <si>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</si>
  <si>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</si>
  <si>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</si>
  <si>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</si>
  <si>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</si>
  <si>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</si>
  <si>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</si>
  <si>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</si>
  <si>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</si>
  <si>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</si>
  <si>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</si>
  <si>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</si>
  <si>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</si>
  <si>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</si>
  <si>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</si>
  <si>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</si>
  <si>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</si>
  <si>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</si>
  <si>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</si>
  <si>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</si>
  <si>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</si>
  <si>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</si>
  <si>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</si>
  <si>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</si>
  <si>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</si>
  <si>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</si>
  <si>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</si>
  <si>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</si>
  <si>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</si>
  <si>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</si>
  <si>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</si>
  <si>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</si>
  <si>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</si>
  <si>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</si>
  <si>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</si>
  <si>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</si>
  <si>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</si>
  <si>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</si>
  <si>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</si>
  <si>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</si>
  <si>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</si>
  <si>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</si>
  <si>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</si>
  <si>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</si>
  <si>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</si>
  <si>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</si>
  <si>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</si>
  <si>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</si>
  <si>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</si>
  <si>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</si>
  <si>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</si>
  <si>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</si>
  <si>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</si>
  <si>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</si>
  <si>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</si>
  <si>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</si>
  <si>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</si>
  <si>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</si>
  <si>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</si>
  <si>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</si>
  <si>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</si>
  <si>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</si>
  <si>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</si>
  <si>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</si>
  <si>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</si>
  <si>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</si>
  <si>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</si>
  <si>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</si>
  <si>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</si>
  <si>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</si>
  <si>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</si>
  <si>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</si>
  <si>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</si>
  <si>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</si>
  <si>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</si>
  <si>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</si>
  <si>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</si>
  <si>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</si>
  <si>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</si>
  <si>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</si>
  <si>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</si>
  <si>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</si>
  <si>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</si>
  <si>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</si>
  <si>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</si>
  <si>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</si>
  <si>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</si>
  <si>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</si>
  <si>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Santiago Maravatío, Guanajuato
Estado Analítico del Ejercicio del Presupuesto de Egresos
Clasificación por Objeto del Gasto (Capítulo y Concepto)
Del 1 de Enero al 31 de Diciembre de 2019</t>
  </si>
  <si>
    <t>Municipio de Santiago Maravatío, Guanajuato
Estado Analítico del Ejercicio del Presupuesto de Egresos
Clasificación Económica (por Tipo de Gasto)
Del 1 de Enero al 31 de Diciembre de 2019</t>
  </si>
  <si>
    <t>31111-0101 H. AYUNTAMIENTO</t>
  </si>
  <si>
    <t>31111-0201 PRESIDENCIA MUNICIPAL</t>
  </si>
  <si>
    <t>31111-0301 SECRETARIA</t>
  </si>
  <si>
    <t>31111-0401 TESORERIA</t>
  </si>
  <si>
    <t>31111-0501 CONTRALORÍA MUNICIPAL</t>
  </si>
  <si>
    <t>31111-0601 DELEGACIONES</t>
  </si>
  <si>
    <t>31111-0701 OBRAS PUBLICAS</t>
  </si>
  <si>
    <t>31111-0801 DESARROLLO SOCIAL</t>
  </si>
  <si>
    <t>31111-0901 DESARROLLO RURAL</t>
  </si>
  <si>
    <t>31111-1001 EDUCACION</t>
  </si>
  <si>
    <t>31111-1101 DEPORTES Y ATENCIÓN A LA JUVE</t>
  </si>
  <si>
    <t>31111-1201 ACCESO A LA INFORMACIÓN</t>
  </si>
  <si>
    <t>31111-1301 SERVICIOS MUNICIPALES</t>
  </si>
  <si>
    <t>31111-1401 LIMPIA</t>
  </si>
  <si>
    <t>31111-1501 PARQUES Y JARDINES</t>
  </si>
  <si>
    <t>31111-1601 RASTRO</t>
  </si>
  <si>
    <t>31111-1701 PANTEON</t>
  </si>
  <si>
    <t>31111-1801 ALUMBRADO PUBLICO</t>
  </si>
  <si>
    <t>31111-1901 JUBILADOS</t>
  </si>
  <si>
    <t>31111-2001 SEG PUBLICA, TRANSITO, TRANSP</t>
  </si>
  <si>
    <t>31111-2101 OBRAS Y ACCIONES</t>
  </si>
  <si>
    <t>31111-2201 FONDO DE FORTALECIMIENTO MUNI</t>
  </si>
  <si>
    <t>31111-2401 IMPUESTO INMOBILIARIO Y CATAS</t>
  </si>
  <si>
    <t>31111-2501 RECURSOS HUMANOS Y EVENTOS ES</t>
  </si>
  <si>
    <t>31111-2601 DESARROLLO ECONOMICO</t>
  </si>
  <si>
    <t>31111-2701 ATENCIÓN A LA MUJER</t>
  </si>
  <si>
    <t>31120-8201 DIF MUNICIPAL</t>
  </si>
  <si>
    <t>31120-8401 CASA DE LA CULTURA</t>
  </si>
  <si>
    <t>Municipio de Santiago Maravatío, Guanajuato
Estado Analítico del Ejercicio del Presupuesto de Egresos
Clasificación Administrativa
Del 1 de Enero al 31 de Diciembre de 2019</t>
  </si>
  <si>
    <t>Municipio de Santiago Maravatío, Guanajuato
Estado Analítico del Ejercicio del Presupuesto de Egresos
Clasificación Funcional (Finalidad y Función)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</si>
</sst>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83</xdr:row>
      <xdr:rowOff>0</xdr:rowOff>
    </xdr:from>
    <xdr:to>
      <xdr:col>7</xdr:col>
      <xdr:colOff>142874</xdr:colOff>
      <xdr:row>91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044C4-2A3A-533F-9E41-0D5B2CAF7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515850"/>
          <a:ext cx="9058275" cy="120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266700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3FBA36-B390-D611-140D-EF81F4B0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43225"/>
          <a:ext cx="7181850" cy="120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6</xdr:col>
      <xdr:colOff>504825</xdr:colOff>
      <xdr:row>75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199EE-D361-B3DE-8719-A1EF8A60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315700"/>
          <a:ext cx="9296400" cy="120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42</xdr:row>
      <xdr:rowOff>0</xdr:rowOff>
    </xdr:from>
    <xdr:to>
      <xdr:col>6</xdr:col>
      <xdr:colOff>962024</xdr:colOff>
      <xdr:row>50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99D99E-9589-8D29-5A62-4ABBC19C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57975"/>
          <a:ext cx="9667875" cy="120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46" workbookViewId="0">
      <selection activeCell="B84" sqref="B8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36" t="s">
        <v>131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29464229.379999999</v>
      </c>
      <c r="D5" s="31">
        <f>SUM(D6:D12)</f>
        <v>430823.02</v>
      </c>
      <c r="E5" s="31">
        <f>C5+D5</f>
        <v>29895052.399999999</v>
      </c>
      <c r="F5" s="31">
        <f>SUM(F6:F12)</f>
        <v>28657944.32</v>
      </c>
      <c r="G5" s="31">
        <f>SUM(G6:G12)</f>
        <v>28657944.32</v>
      </c>
      <c r="H5" s="31">
        <f>E5-F5</f>
        <v>1237108.0799999982</v>
      </c>
    </row>
    <row r="6" spans="1:8" x14ac:dyDescent="0.2">
      <c r="A6" s="25">
        <v>1100</v>
      </c>
      <c r="B6" s="8" t="s">
        <v>68</v>
      </c>
      <c r="C6" s="10">
        <v>20496757.27</v>
      </c>
      <c r="D6" s="10">
        <v>-364227.49</v>
      </c>
      <c r="E6" s="10">
        <f t="shared" ref="E6:E69" si="0">C6+D6</f>
        <v>20132529.780000001</v>
      </c>
      <c r="F6" s="10">
        <v>20470932.440000001</v>
      </c>
      <c r="G6" s="10">
        <v>20470932.440000001</v>
      </c>
      <c r="H6" s="10">
        <f t="shared" ref="H6:H69" si="1">E6-F6</f>
        <v>-338402.66000000015</v>
      </c>
    </row>
    <row r="7" spans="1:8" x14ac:dyDescent="0.2">
      <c r="A7" s="25">
        <v>1200</v>
      </c>
      <c r="B7" s="8" t="s">
        <v>69</v>
      </c>
      <c r="C7" s="10">
        <v>1458000</v>
      </c>
      <c r="D7" s="10">
        <v>709342.28</v>
      </c>
      <c r="E7" s="10">
        <f t="shared" si="0"/>
        <v>2167342.2800000003</v>
      </c>
      <c r="F7" s="10">
        <v>1838506.59</v>
      </c>
      <c r="G7" s="10">
        <v>1838506.59</v>
      </c>
      <c r="H7" s="10">
        <f t="shared" si="1"/>
        <v>328835.69000000018</v>
      </c>
    </row>
    <row r="8" spans="1:8" x14ac:dyDescent="0.2">
      <c r="A8" s="25">
        <v>1300</v>
      </c>
      <c r="B8" s="8" t="s">
        <v>70</v>
      </c>
      <c r="C8" s="10">
        <v>5788942.0899999999</v>
      </c>
      <c r="D8" s="10">
        <v>593474.19999999995</v>
      </c>
      <c r="E8" s="10">
        <f t="shared" si="0"/>
        <v>6382416.29</v>
      </c>
      <c r="F8" s="10">
        <v>5746416.4000000004</v>
      </c>
      <c r="G8" s="10">
        <v>5746416.4000000004</v>
      </c>
      <c r="H8" s="10">
        <f t="shared" si="1"/>
        <v>635999.88999999966</v>
      </c>
    </row>
    <row r="9" spans="1:8" x14ac:dyDescent="0.2">
      <c r="A9" s="25">
        <v>1400</v>
      </c>
      <c r="B9" s="8" t="s">
        <v>34</v>
      </c>
      <c r="C9" s="10">
        <v>110000</v>
      </c>
      <c r="D9" s="10">
        <v>0</v>
      </c>
      <c r="E9" s="10">
        <f t="shared" si="0"/>
        <v>110000</v>
      </c>
      <c r="F9" s="10">
        <v>101943.82</v>
      </c>
      <c r="G9" s="10">
        <v>101943.82</v>
      </c>
      <c r="H9" s="10">
        <f t="shared" si="1"/>
        <v>8056.179999999993</v>
      </c>
    </row>
    <row r="10" spans="1:8" x14ac:dyDescent="0.2">
      <c r="A10" s="25">
        <v>1500</v>
      </c>
      <c r="B10" s="8" t="s">
        <v>71</v>
      </c>
      <c r="C10" s="10">
        <v>766609.22</v>
      </c>
      <c r="D10" s="10">
        <v>-327000</v>
      </c>
      <c r="E10" s="10">
        <f t="shared" si="0"/>
        <v>439609.22</v>
      </c>
      <c r="F10" s="10">
        <v>500145.07</v>
      </c>
      <c r="G10" s="10">
        <v>500145.07</v>
      </c>
      <c r="H10" s="10">
        <f t="shared" si="1"/>
        <v>-60535.850000000035</v>
      </c>
    </row>
    <row r="11" spans="1:8" x14ac:dyDescent="0.2">
      <c r="A11" s="25">
        <v>1600</v>
      </c>
      <c r="B11" s="8" t="s">
        <v>35</v>
      </c>
      <c r="C11" s="10">
        <v>843920.8</v>
      </c>
      <c r="D11" s="10">
        <v>-180765.97</v>
      </c>
      <c r="E11" s="10">
        <f t="shared" si="0"/>
        <v>663154.83000000007</v>
      </c>
      <c r="F11" s="10">
        <v>0</v>
      </c>
      <c r="G11" s="10">
        <v>0</v>
      </c>
      <c r="H11" s="10">
        <f t="shared" si="1"/>
        <v>663154.83000000007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6650096.3499999996</v>
      </c>
      <c r="D13" s="32">
        <f>SUM(D14:D22)</f>
        <v>1752939.9100000001</v>
      </c>
      <c r="E13" s="32">
        <f t="shared" si="0"/>
        <v>8403036.2599999998</v>
      </c>
      <c r="F13" s="32">
        <f>SUM(F14:F22)</f>
        <v>5765438</v>
      </c>
      <c r="G13" s="32">
        <f>SUM(G14:G22)</f>
        <v>5705752.0599999996</v>
      </c>
      <c r="H13" s="32">
        <f t="shared" si="1"/>
        <v>2637598.2599999998</v>
      </c>
    </row>
    <row r="14" spans="1:8" x14ac:dyDescent="0.2">
      <c r="A14" s="25">
        <v>2100</v>
      </c>
      <c r="B14" s="8" t="s">
        <v>73</v>
      </c>
      <c r="C14" s="10">
        <v>811773.34</v>
      </c>
      <c r="D14" s="10">
        <v>-8974.9</v>
      </c>
      <c r="E14" s="10">
        <f t="shared" si="0"/>
        <v>802798.44</v>
      </c>
      <c r="F14" s="10">
        <v>405257.28</v>
      </c>
      <c r="G14" s="10">
        <v>399692.79999999999</v>
      </c>
      <c r="H14" s="10">
        <f t="shared" si="1"/>
        <v>397541.15999999992</v>
      </c>
    </row>
    <row r="15" spans="1:8" x14ac:dyDescent="0.2">
      <c r="A15" s="25">
        <v>2200</v>
      </c>
      <c r="B15" s="8" t="s">
        <v>74</v>
      </c>
      <c r="C15" s="10">
        <v>381185</v>
      </c>
      <c r="D15" s="10">
        <v>-40770.639999999999</v>
      </c>
      <c r="E15" s="10">
        <f t="shared" si="0"/>
        <v>340414.36</v>
      </c>
      <c r="F15" s="10">
        <v>222493.36</v>
      </c>
      <c r="G15" s="10">
        <v>222493.36</v>
      </c>
      <c r="H15" s="10">
        <f t="shared" si="1"/>
        <v>117921</v>
      </c>
    </row>
    <row r="16" spans="1:8" x14ac:dyDescent="0.2">
      <c r="A16" s="25">
        <v>2300</v>
      </c>
      <c r="B16" s="8" t="s">
        <v>75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518658.01</v>
      </c>
      <c r="D17" s="10">
        <v>1505658.04</v>
      </c>
      <c r="E17" s="10">
        <f t="shared" si="0"/>
        <v>2024316.05</v>
      </c>
      <c r="F17" s="10">
        <v>553527.5</v>
      </c>
      <c r="G17" s="10">
        <v>555239.66</v>
      </c>
      <c r="H17" s="10">
        <f t="shared" si="1"/>
        <v>1470788.55</v>
      </c>
    </row>
    <row r="18" spans="1:8" x14ac:dyDescent="0.2">
      <c r="A18" s="25">
        <v>2500</v>
      </c>
      <c r="B18" s="8" t="s">
        <v>77</v>
      </c>
      <c r="C18" s="10">
        <v>424780</v>
      </c>
      <c r="D18" s="10">
        <v>58960</v>
      </c>
      <c r="E18" s="10">
        <f t="shared" si="0"/>
        <v>483740</v>
      </c>
      <c r="F18" s="10">
        <v>430035.28</v>
      </c>
      <c r="G18" s="10">
        <v>409796.43</v>
      </c>
      <c r="H18" s="10">
        <f t="shared" si="1"/>
        <v>53704.719999999972</v>
      </c>
    </row>
    <row r="19" spans="1:8" x14ac:dyDescent="0.2">
      <c r="A19" s="25">
        <v>2600</v>
      </c>
      <c r="B19" s="8" t="s">
        <v>78</v>
      </c>
      <c r="C19" s="10">
        <v>3190000</v>
      </c>
      <c r="D19" s="10">
        <v>518004.51</v>
      </c>
      <c r="E19" s="10">
        <f t="shared" si="0"/>
        <v>3708004.51</v>
      </c>
      <c r="F19" s="10">
        <v>3374014.22</v>
      </c>
      <c r="G19" s="10">
        <v>3337907.41</v>
      </c>
      <c r="H19" s="10">
        <f t="shared" si="1"/>
        <v>333990.28999999957</v>
      </c>
    </row>
    <row r="20" spans="1:8" x14ac:dyDescent="0.2">
      <c r="A20" s="25">
        <v>2700</v>
      </c>
      <c r="B20" s="8" t="s">
        <v>79</v>
      </c>
      <c r="C20" s="10">
        <v>410640</v>
      </c>
      <c r="D20" s="10">
        <v>-151464.16</v>
      </c>
      <c r="E20" s="10">
        <f t="shared" si="0"/>
        <v>259175.84</v>
      </c>
      <c r="F20" s="10">
        <v>238624.97</v>
      </c>
      <c r="G20" s="10">
        <v>238624.97</v>
      </c>
      <c r="H20" s="10">
        <f t="shared" si="1"/>
        <v>20550.869999999995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913060</v>
      </c>
      <c r="D22" s="10">
        <v>-128472.94</v>
      </c>
      <c r="E22" s="10">
        <f t="shared" si="0"/>
        <v>784587.06</v>
      </c>
      <c r="F22" s="10">
        <v>541485.39</v>
      </c>
      <c r="G22" s="10">
        <v>541997.43000000005</v>
      </c>
      <c r="H22" s="10">
        <f t="shared" si="1"/>
        <v>243101.67000000004</v>
      </c>
    </row>
    <row r="23" spans="1:8" x14ac:dyDescent="0.2">
      <c r="A23" s="26" t="s">
        <v>61</v>
      </c>
      <c r="B23" s="4"/>
      <c r="C23" s="32">
        <f>SUM(C24:C32)</f>
        <v>8634895.3900000006</v>
      </c>
      <c r="D23" s="32">
        <f>SUM(D24:D32)</f>
        <v>1877448.89</v>
      </c>
      <c r="E23" s="32">
        <f t="shared" si="0"/>
        <v>10512344.280000001</v>
      </c>
      <c r="F23" s="32">
        <f>SUM(F24:F32)</f>
        <v>8881983.7999999989</v>
      </c>
      <c r="G23" s="32">
        <f>SUM(G24:G32)</f>
        <v>8885910.8600000013</v>
      </c>
      <c r="H23" s="32">
        <f t="shared" si="1"/>
        <v>1630360.4800000023</v>
      </c>
    </row>
    <row r="24" spans="1:8" x14ac:dyDescent="0.2">
      <c r="A24" s="25">
        <v>3100</v>
      </c>
      <c r="B24" s="8" t="s">
        <v>82</v>
      </c>
      <c r="C24" s="10">
        <v>2926950.66</v>
      </c>
      <c r="D24" s="10">
        <v>1475680</v>
      </c>
      <c r="E24" s="10">
        <f t="shared" si="0"/>
        <v>4402630.66</v>
      </c>
      <c r="F24" s="10">
        <v>4031858.13</v>
      </c>
      <c r="G24" s="10">
        <v>4036630.13</v>
      </c>
      <c r="H24" s="10">
        <f t="shared" si="1"/>
        <v>370772.53000000026</v>
      </c>
    </row>
    <row r="25" spans="1:8" x14ac:dyDescent="0.2">
      <c r="A25" s="25">
        <v>3200</v>
      </c>
      <c r="B25" s="8" t="s">
        <v>83</v>
      </c>
      <c r="C25" s="10">
        <v>365660</v>
      </c>
      <c r="D25" s="10">
        <v>152000</v>
      </c>
      <c r="E25" s="10">
        <f t="shared" si="0"/>
        <v>517660</v>
      </c>
      <c r="F25" s="10">
        <v>324163.78999999998</v>
      </c>
      <c r="G25" s="10">
        <v>319159.78999999998</v>
      </c>
      <c r="H25" s="10">
        <f t="shared" si="1"/>
        <v>193496.21000000002</v>
      </c>
    </row>
    <row r="26" spans="1:8" x14ac:dyDescent="0.2">
      <c r="A26" s="25">
        <v>3300</v>
      </c>
      <c r="B26" s="8" t="s">
        <v>84</v>
      </c>
      <c r="C26" s="10">
        <v>241909.54</v>
      </c>
      <c r="D26" s="10">
        <v>136468.46</v>
      </c>
      <c r="E26" s="10">
        <f t="shared" si="0"/>
        <v>378378</v>
      </c>
      <c r="F26" s="10">
        <v>266168</v>
      </c>
      <c r="G26" s="10">
        <v>266168</v>
      </c>
      <c r="H26" s="10">
        <f t="shared" si="1"/>
        <v>112210</v>
      </c>
    </row>
    <row r="27" spans="1:8" x14ac:dyDescent="0.2">
      <c r="A27" s="25">
        <v>3400</v>
      </c>
      <c r="B27" s="8" t="s">
        <v>85</v>
      </c>
      <c r="C27" s="10">
        <v>338280</v>
      </c>
      <c r="D27" s="10">
        <v>-12280</v>
      </c>
      <c r="E27" s="10">
        <f t="shared" si="0"/>
        <v>326000</v>
      </c>
      <c r="F27" s="10">
        <v>119615.35</v>
      </c>
      <c r="G27" s="10">
        <v>116303.45</v>
      </c>
      <c r="H27" s="10">
        <f t="shared" si="1"/>
        <v>206384.65</v>
      </c>
    </row>
    <row r="28" spans="1:8" x14ac:dyDescent="0.2">
      <c r="A28" s="25">
        <v>3500</v>
      </c>
      <c r="B28" s="8" t="s">
        <v>86</v>
      </c>
      <c r="C28" s="10">
        <v>510394.34</v>
      </c>
      <c r="D28" s="10">
        <v>51060.43</v>
      </c>
      <c r="E28" s="10">
        <f t="shared" si="0"/>
        <v>561454.77</v>
      </c>
      <c r="F28" s="10">
        <v>407791.57</v>
      </c>
      <c r="G28" s="10">
        <v>417371.53</v>
      </c>
      <c r="H28" s="10">
        <f t="shared" si="1"/>
        <v>153663.20000000001</v>
      </c>
    </row>
    <row r="29" spans="1:8" x14ac:dyDescent="0.2">
      <c r="A29" s="25">
        <v>3600</v>
      </c>
      <c r="B29" s="8" t="s">
        <v>87</v>
      </c>
      <c r="C29" s="10">
        <v>243540</v>
      </c>
      <c r="D29" s="10">
        <v>21500</v>
      </c>
      <c r="E29" s="10">
        <f t="shared" si="0"/>
        <v>265040</v>
      </c>
      <c r="F29" s="10">
        <v>102336.92</v>
      </c>
      <c r="G29" s="10">
        <v>136004.38</v>
      </c>
      <c r="H29" s="10">
        <f t="shared" si="1"/>
        <v>162703.08000000002</v>
      </c>
    </row>
    <row r="30" spans="1:8" x14ac:dyDescent="0.2">
      <c r="A30" s="25">
        <v>3700</v>
      </c>
      <c r="B30" s="8" t="s">
        <v>88</v>
      </c>
      <c r="C30" s="10">
        <v>257740</v>
      </c>
      <c r="D30" s="10">
        <v>1500</v>
      </c>
      <c r="E30" s="10">
        <f t="shared" si="0"/>
        <v>259240</v>
      </c>
      <c r="F30" s="10">
        <v>148610.54999999999</v>
      </c>
      <c r="G30" s="10">
        <v>146941.54999999999</v>
      </c>
      <c r="H30" s="10">
        <f t="shared" si="1"/>
        <v>110629.45000000001</v>
      </c>
    </row>
    <row r="31" spans="1:8" x14ac:dyDescent="0.2">
      <c r="A31" s="25">
        <v>3800</v>
      </c>
      <c r="B31" s="8" t="s">
        <v>89</v>
      </c>
      <c r="C31" s="10">
        <v>3221140</v>
      </c>
      <c r="D31" s="10">
        <v>-23480</v>
      </c>
      <c r="E31" s="10">
        <f t="shared" si="0"/>
        <v>3197660</v>
      </c>
      <c r="F31" s="10">
        <v>3033014.41</v>
      </c>
      <c r="G31" s="10">
        <v>2998906.95</v>
      </c>
      <c r="H31" s="10">
        <f t="shared" si="1"/>
        <v>164645.58999999985</v>
      </c>
    </row>
    <row r="32" spans="1:8" x14ac:dyDescent="0.2">
      <c r="A32" s="25">
        <v>3900</v>
      </c>
      <c r="B32" s="8" t="s">
        <v>18</v>
      </c>
      <c r="C32" s="10">
        <v>529280.85</v>
      </c>
      <c r="D32" s="10">
        <v>75000</v>
      </c>
      <c r="E32" s="10">
        <f t="shared" si="0"/>
        <v>604280.85</v>
      </c>
      <c r="F32" s="10">
        <v>448425.08</v>
      </c>
      <c r="G32" s="10">
        <v>448425.08</v>
      </c>
      <c r="H32" s="10">
        <f t="shared" si="1"/>
        <v>155855.76999999996</v>
      </c>
    </row>
    <row r="33" spans="1:8" x14ac:dyDescent="0.2">
      <c r="A33" s="26" t="s">
        <v>62</v>
      </c>
      <c r="B33" s="4"/>
      <c r="C33" s="32">
        <f>SUM(C34:C42)</f>
        <v>13234016.140000001</v>
      </c>
      <c r="D33" s="32">
        <f>SUM(D34:D42)</f>
        <v>6847330.4000000004</v>
      </c>
      <c r="E33" s="32">
        <f t="shared" si="0"/>
        <v>20081346.539999999</v>
      </c>
      <c r="F33" s="32">
        <f>SUM(F34:F42)</f>
        <v>16584662.17</v>
      </c>
      <c r="G33" s="32">
        <f>SUM(G34:G42)</f>
        <v>16621950.439999999</v>
      </c>
      <c r="H33" s="32">
        <f t="shared" si="1"/>
        <v>3496684.3699999992</v>
      </c>
    </row>
    <row r="34" spans="1:8" x14ac:dyDescent="0.2">
      <c r="A34" s="25">
        <v>4100</v>
      </c>
      <c r="B34" s="8" t="s">
        <v>90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7258399.2199999997</v>
      </c>
      <c r="D35" s="10">
        <v>898691.98</v>
      </c>
      <c r="E35" s="10">
        <f t="shared" si="0"/>
        <v>8157091.1999999993</v>
      </c>
      <c r="F35" s="10">
        <v>7737466.1799999997</v>
      </c>
      <c r="G35" s="10">
        <v>7737466.1799999997</v>
      </c>
      <c r="H35" s="10">
        <f t="shared" si="1"/>
        <v>419625.01999999955</v>
      </c>
    </row>
    <row r="36" spans="1:8" x14ac:dyDescent="0.2">
      <c r="A36" s="25">
        <v>4300</v>
      </c>
      <c r="B36" s="8" t="s">
        <v>92</v>
      </c>
      <c r="C36" s="10">
        <v>200000</v>
      </c>
      <c r="D36" s="10">
        <v>3098102.61</v>
      </c>
      <c r="E36" s="10">
        <f t="shared" si="0"/>
        <v>3298102.61</v>
      </c>
      <c r="F36" s="10">
        <v>2061415</v>
      </c>
      <c r="G36" s="10">
        <v>2061415</v>
      </c>
      <c r="H36" s="10">
        <f t="shared" si="1"/>
        <v>1236687.6099999999</v>
      </c>
    </row>
    <row r="37" spans="1:8" x14ac:dyDescent="0.2">
      <c r="A37" s="25">
        <v>4400</v>
      </c>
      <c r="B37" s="8" t="s">
        <v>93</v>
      </c>
      <c r="C37" s="10">
        <v>5775616.9199999999</v>
      </c>
      <c r="D37" s="10">
        <v>2850535.81</v>
      </c>
      <c r="E37" s="10">
        <f t="shared" si="0"/>
        <v>8626152.7300000004</v>
      </c>
      <c r="F37" s="10">
        <v>6785780.9900000002</v>
      </c>
      <c r="G37" s="10">
        <v>6823069.2599999998</v>
      </c>
      <c r="H37" s="10">
        <f t="shared" si="1"/>
        <v>1840371.7400000002</v>
      </c>
    </row>
    <row r="38" spans="1:8" x14ac:dyDescent="0.2">
      <c r="A38" s="25">
        <v>4500</v>
      </c>
      <c r="B38" s="8" t="s">
        <v>40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252198.65</v>
      </c>
      <c r="D43" s="32">
        <f>SUM(D44:D52)</f>
        <v>194102.46</v>
      </c>
      <c r="E43" s="32">
        <f t="shared" si="0"/>
        <v>446301.11</v>
      </c>
      <c r="F43" s="32">
        <f>SUM(F44:F52)</f>
        <v>262162.48</v>
      </c>
      <c r="G43" s="32">
        <f>SUM(G44:G52)</f>
        <v>262162.48</v>
      </c>
      <c r="H43" s="32">
        <f t="shared" si="1"/>
        <v>184138.63</v>
      </c>
    </row>
    <row r="44" spans="1:8" x14ac:dyDescent="0.2">
      <c r="A44" s="25">
        <v>5100</v>
      </c>
      <c r="B44" s="8" t="s">
        <v>97</v>
      </c>
      <c r="C44" s="10">
        <v>165973.01999999999</v>
      </c>
      <c r="D44" s="10">
        <v>94026.98</v>
      </c>
      <c r="E44" s="10">
        <f t="shared" si="0"/>
        <v>260000</v>
      </c>
      <c r="F44" s="10">
        <v>142158.99</v>
      </c>
      <c r="G44" s="10">
        <v>142158.99</v>
      </c>
      <c r="H44" s="10">
        <f t="shared" si="1"/>
        <v>117841.01000000001</v>
      </c>
    </row>
    <row r="45" spans="1:8" x14ac:dyDescent="0.2">
      <c r="A45" s="25">
        <v>5200</v>
      </c>
      <c r="B45" s="8" t="s">
        <v>98</v>
      </c>
      <c r="C45" s="10">
        <v>32505.63</v>
      </c>
      <c r="D45" s="10">
        <v>5000</v>
      </c>
      <c r="E45" s="10">
        <f t="shared" si="0"/>
        <v>37505.630000000005</v>
      </c>
      <c r="F45" s="10">
        <v>3998</v>
      </c>
      <c r="G45" s="10">
        <v>3998</v>
      </c>
      <c r="H45" s="10">
        <f t="shared" si="1"/>
        <v>33507.630000000005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5000</v>
      </c>
      <c r="D47" s="10">
        <v>0</v>
      </c>
      <c r="E47" s="10">
        <f t="shared" si="0"/>
        <v>5000</v>
      </c>
      <c r="F47" s="10">
        <v>0</v>
      </c>
      <c r="G47" s="10">
        <v>0</v>
      </c>
      <c r="H47" s="10">
        <f t="shared" si="1"/>
        <v>5000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48720</v>
      </c>
      <c r="D49" s="10">
        <v>95075.48</v>
      </c>
      <c r="E49" s="10">
        <f t="shared" si="0"/>
        <v>143795.47999999998</v>
      </c>
      <c r="F49" s="10">
        <v>116005.49</v>
      </c>
      <c r="G49" s="10">
        <v>116005.49</v>
      </c>
      <c r="H49" s="10">
        <f t="shared" si="1"/>
        <v>27789.989999999976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17691362.77</v>
      </c>
      <c r="D53" s="32">
        <f>SUM(D54:D56)</f>
        <v>10776607.029999999</v>
      </c>
      <c r="E53" s="32">
        <f t="shared" si="0"/>
        <v>28467969.799999997</v>
      </c>
      <c r="F53" s="32">
        <f>SUM(F54:F56)</f>
        <v>24229912.550000001</v>
      </c>
      <c r="G53" s="32">
        <f>SUM(G54:G56)</f>
        <v>24229912.550000001</v>
      </c>
      <c r="H53" s="32">
        <f t="shared" si="1"/>
        <v>4238057.2499999963</v>
      </c>
    </row>
    <row r="54" spans="1:8" x14ac:dyDescent="0.2">
      <c r="A54" s="25">
        <v>6100</v>
      </c>
      <c r="B54" s="8" t="s">
        <v>106</v>
      </c>
      <c r="C54" s="10">
        <v>17386362.77</v>
      </c>
      <c r="D54" s="10">
        <v>5471249.1799999997</v>
      </c>
      <c r="E54" s="10">
        <f t="shared" si="0"/>
        <v>22857611.949999999</v>
      </c>
      <c r="F54" s="10">
        <v>19719148.43</v>
      </c>
      <c r="G54" s="10">
        <v>19719148.43</v>
      </c>
      <c r="H54" s="10">
        <f t="shared" si="1"/>
        <v>3138463.5199999996</v>
      </c>
    </row>
    <row r="55" spans="1:8" x14ac:dyDescent="0.2">
      <c r="A55" s="25">
        <v>6200</v>
      </c>
      <c r="B55" s="8" t="s">
        <v>107</v>
      </c>
      <c r="C55" s="10">
        <v>300000</v>
      </c>
      <c r="D55" s="10">
        <v>5305357.8499999996</v>
      </c>
      <c r="E55" s="10">
        <f t="shared" si="0"/>
        <v>5605357.8499999996</v>
      </c>
      <c r="F55" s="10">
        <v>4510764.12</v>
      </c>
      <c r="G55" s="10">
        <v>4510764.12</v>
      </c>
      <c r="H55" s="10">
        <f t="shared" si="1"/>
        <v>1094593.7299999995</v>
      </c>
    </row>
    <row r="56" spans="1:8" x14ac:dyDescent="0.2">
      <c r="A56" s="25">
        <v>6300</v>
      </c>
      <c r="B56" s="8" t="s">
        <v>108</v>
      </c>
      <c r="C56" s="10">
        <v>5000</v>
      </c>
      <c r="D56" s="10">
        <v>0</v>
      </c>
      <c r="E56" s="10">
        <f t="shared" si="0"/>
        <v>5000</v>
      </c>
      <c r="F56" s="10">
        <v>0</v>
      </c>
      <c r="G56" s="10">
        <v>0</v>
      </c>
      <c r="H56" s="10">
        <f t="shared" si="1"/>
        <v>5000</v>
      </c>
    </row>
    <row r="57" spans="1:8" x14ac:dyDescent="0.2">
      <c r="A57" s="26" t="s">
        <v>65</v>
      </c>
      <c r="B57" s="4"/>
      <c r="C57" s="32">
        <f>SUM(C58:C64)</f>
        <v>0</v>
      </c>
      <c r="D57" s="32">
        <f>SUM(D58:D64)</f>
        <v>0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0</v>
      </c>
      <c r="D65" s="32">
        <f>SUM(D66:D68)</f>
        <v>0</v>
      </c>
      <c r="E65" s="32">
        <f t="shared" si="0"/>
        <v>0</v>
      </c>
      <c r="F65" s="32">
        <f>SUM(F66:F68)</f>
        <v>0</v>
      </c>
      <c r="G65" s="32">
        <f>SUM(G66:G68)</f>
        <v>0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0</v>
      </c>
      <c r="D69" s="32">
        <f>SUM(D70:D76)</f>
        <v>0</v>
      </c>
      <c r="E69" s="32">
        <f t="shared" si="0"/>
        <v>0</v>
      </c>
      <c r="F69" s="32">
        <f>SUM(F70:F76)</f>
        <v>0</v>
      </c>
      <c r="G69" s="32">
        <f>SUM(G70:G76)</f>
        <v>0</v>
      </c>
      <c r="H69" s="32">
        <f t="shared" si="1"/>
        <v>0</v>
      </c>
    </row>
    <row r="70" spans="1:8" x14ac:dyDescent="0.2">
      <c r="A70" s="25">
        <v>9100</v>
      </c>
      <c r="B70" s="8" t="s">
        <v>116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25">
        <v>9200</v>
      </c>
      <c r="B71" s="8" t="s">
        <v>117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75926798.679999992</v>
      </c>
      <c r="D77" s="34">
        <f t="shared" si="4"/>
        <v>21879251.710000001</v>
      </c>
      <c r="E77" s="34">
        <f t="shared" si="4"/>
        <v>97806050.389999986</v>
      </c>
      <c r="F77" s="34">
        <f t="shared" si="4"/>
        <v>84382103.319999993</v>
      </c>
      <c r="G77" s="34">
        <f t="shared" si="4"/>
        <v>84363632.709999993</v>
      </c>
      <c r="H77" s="34">
        <f t="shared" si="4"/>
        <v>13423947.069999997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B17" sqref="B17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132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57983237.259999998</v>
      </c>
      <c r="D5" s="10">
        <v>10908542.220000001</v>
      </c>
      <c r="E5" s="10">
        <f>C5+D5</f>
        <v>68891779.480000004</v>
      </c>
      <c r="F5" s="10">
        <v>59890028.289999999</v>
      </c>
      <c r="G5" s="10">
        <v>59871557.68</v>
      </c>
      <c r="H5" s="10">
        <f>E5-F5</f>
        <v>9001751.1900000051</v>
      </c>
    </row>
    <row r="6" spans="1:8" x14ac:dyDescent="0.2">
      <c r="A6" s="3"/>
      <c r="B6" s="11" t="s">
        <v>1</v>
      </c>
      <c r="C6" s="10">
        <v>17943561.420000002</v>
      </c>
      <c r="D6" s="10">
        <v>10970709.49</v>
      </c>
      <c r="E6" s="10">
        <f>C6+D6</f>
        <v>28914270.910000004</v>
      </c>
      <c r="F6" s="10">
        <v>24492075.030000001</v>
      </c>
      <c r="G6" s="10">
        <v>24492075.030000001</v>
      </c>
      <c r="H6" s="10">
        <f>E6-F6</f>
        <v>4422195.8800000027</v>
      </c>
    </row>
    <row r="7" spans="1:8" x14ac:dyDescent="0.2">
      <c r="A7" s="3"/>
      <c r="B7" s="11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3"/>
      <c r="B8" s="11" t="s">
        <v>40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75926798.680000007</v>
      </c>
      <c r="D10" s="34">
        <f t="shared" si="0"/>
        <v>21879251.710000001</v>
      </c>
      <c r="E10" s="34">
        <f t="shared" si="0"/>
        <v>97806050.390000015</v>
      </c>
      <c r="F10" s="34">
        <f t="shared" si="0"/>
        <v>84382103.319999993</v>
      </c>
      <c r="G10" s="34">
        <f t="shared" si="0"/>
        <v>84363632.710000008</v>
      </c>
      <c r="H10" s="34">
        <f t="shared" si="0"/>
        <v>13423947.070000008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2"/>
  <sheetViews>
    <sheetView showGridLines="0" topLeftCell="A37" workbookViewId="0">
      <selection activeCell="B68" sqref="B68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36" t="s">
        <v>161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133</v>
      </c>
      <c r="C6" s="10">
        <v>4061221.75</v>
      </c>
      <c r="D6" s="10">
        <v>-78999</v>
      </c>
      <c r="E6" s="10">
        <f>C6+D6</f>
        <v>3982222.75</v>
      </c>
      <c r="F6" s="10">
        <v>3927863.4</v>
      </c>
      <c r="G6" s="10">
        <v>3927863.4</v>
      </c>
      <c r="H6" s="10">
        <f>E6-F6</f>
        <v>54359.350000000093</v>
      </c>
    </row>
    <row r="7" spans="1:8" x14ac:dyDescent="0.2">
      <c r="A7" s="2"/>
      <c r="B7" s="13" t="s">
        <v>134</v>
      </c>
      <c r="C7" s="10">
        <v>11613184.289999999</v>
      </c>
      <c r="D7" s="10">
        <v>1828805.26</v>
      </c>
      <c r="E7" s="10">
        <f t="shared" ref="E7:E12" si="0">C7+D7</f>
        <v>13441989.549999999</v>
      </c>
      <c r="F7" s="10">
        <v>11766715.630000001</v>
      </c>
      <c r="G7" s="10">
        <v>11754250.939999999</v>
      </c>
      <c r="H7" s="10">
        <f t="shared" ref="H7:H12" si="1">E7-F7</f>
        <v>1675273.9199999981</v>
      </c>
    </row>
    <row r="8" spans="1:8" x14ac:dyDescent="0.2">
      <c r="A8" s="2"/>
      <c r="B8" s="13" t="s">
        <v>135</v>
      </c>
      <c r="C8" s="10">
        <v>798601.87</v>
      </c>
      <c r="D8" s="10">
        <v>-18809.53</v>
      </c>
      <c r="E8" s="10">
        <f t="shared" si="0"/>
        <v>779792.34</v>
      </c>
      <c r="F8" s="10">
        <v>794276.38</v>
      </c>
      <c r="G8" s="10">
        <v>794276.38</v>
      </c>
      <c r="H8" s="10">
        <f t="shared" si="1"/>
        <v>-14484.040000000037</v>
      </c>
    </row>
    <row r="9" spans="1:8" x14ac:dyDescent="0.2">
      <c r="A9" s="2"/>
      <c r="B9" s="13" t="s">
        <v>136</v>
      </c>
      <c r="C9" s="10">
        <v>2867031.49</v>
      </c>
      <c r="D9" s="10">
        <v>-135686.5</v>
      </c>
      <c r="E9" s="10">
        <f t="shared" si="0"/>
        <v>2731344.99</v>
      </c>
      <c r="F9" s="10">
        <v>2199575.0099999998</v>
      </c>
      <c r="G9" s="10">
        <v>2177832.5099999998</v>
      </c>
      <c r="H9" s="10">
        <f t="shared" si="1"/>
        <v>531769.98000000045</v>
      </c>
    </row>
    <row r="10" spans="1:8" x14ac:dyDescent="0.2">
      <c r="A10" s="2"/>
      <c r="B10" s="13" t="s">
        <v>137</v>
      </c>
      <c r="C10" s="10">
        <v>641484.91</v>
      </c>
      <c r="D10" s="10">
        <v>199352.54</v>
      </c>
      <c r="E10" s="10">
        <f t="shared" si="0"/>
        <v>840837.45000000007</v>
      </c>
      <c r="F10" s="10">
        <v>675220.92</v>
      </c>
      <c r="G10" s="10">
        <v>689433.39</v>
      </c>
      <c r="H10" s="10">
        <f t="shared" si="1"/>
        <v>165616.53000000003</v>
      </c>
    </row>
    <row r="11" spans="1:8" x14ac:dyDescent="0.2">
      <c r="A11" s="2"/>
      <c r="B11" s="13" t="s">
        <v>138</v>
      </c>
      <c r="C11" s="10">
        <v>393338.3</v>
      </c>
      <c r="D11" s="10">
        <v>1</v>
      </c>
      <c r="E11" s="10">
        <f t="shared" si="0"/>
        <v>393339.3</v>
      </c>
      <c r="F11" s="10">
        <v>377499.54</v>
      </c>
      <c r="G11" s="10">
        <v>377499.54</v>
      </c>
      <c r="H11" s="10">
        <f t="shared" si="1"/>
        <v>15839.760000000009</v>
      </c>
    </row>
    <row r="12" spans="1:8" x14ac:dyDescent="0.2">
      <c r="A12" s="2"/>
      <c r="B12" s="13" t="s">
        <v>139</v>
      </c>
      <c r="C12" s="10">
        <v>17109490.890000001</v>
      </c>
      <c r="D12" s="10">
        <v>14464199.49</v>
      </c>
      <c r="E12" s="10">
        <f t="shared" si="0"/>
        <v>31573690.380000003</v>
      </c>
      <c r="F12" s="10">
        <v>26608108.300000001</v>
      </c>
      <c r="G12" s="10">
        <v>26608108.300000001</v>
      </c>
      <c r="H12" s="10">
        <f t="shared" si="1"/>
        <v>4965582.0800000019</v>
      </c>
    </row>
    <row r="13" spans="1:8" x14ac:dyDescent="0.2">
      <c r="A13" s="2"/>
      <c r="B13" s="13" t="s">
        <v>140</v>
      </c>
      <c r="C13" s="10">
        <v>1336785.05</v>
      </c>
      <c r="D13" s="10">
        <v>3107185.65</v>
      </c>
      <c r="E13" s="10">
        <f t="shared" ref="E13" si="2">C13+D13</f>
        <v>4443970.7</v>
      </c>
      <c r="F13" s="10">
        <v>2952447.87</v>
      </c>
      <c r="G13" s="10">
        <v>2952447.87</v>
      </c>
      <c r="H13" s="10">
        <f t="shared" ref="H13" si="3">E13-F13</f>
        <v>1491522.83</v>
      </c>
    </row>
    <row r="14" spans="1:8" x14ac:dyDescent="0.2">
      <c r="A14" s="2"/>
      <c r="B14" s="13" t="s">
        <v>141</v>
      </c>
      <c r="C14" s="10">
        <v>1375060.05</v>
      </c>
      <c r="D14" s="10">
        <v>2114445.0699999998</v>
      </c>
      <c r="E14" s="10">
        <f t="shared" ref="E14" si="4">C14+D14</f>
        <v>3489505.12</v>
      </c>
      <c r="F14" s="10">
        <v>3276363.89</v>
      </c>
      <c r="G14" s="10">
        <v>3276363.89</v>
      </c>
      <c r="H14" s="10">
        <f t="shared" ref="H14" si="5">E14-F14</f>
        <v>213141.22999999998</v>
      </c>
    </row>
    <row r="15" spans="1:8" x14ac:dyDescent="0.2">
      <c r="A15" s="2"/>
      <c r="B15" s="13" t="s">
        <v>142</v>
      </c>
      <c r="C15" s="10">
        <v>2754722.33</v>
      </c>
      <c r="D15" s="10">
        <v>16844.98</v>
      </c>
      <c r="E15" s="10">
        <f t="shared" ref="E15" si="6">C15+D15</f>
        <v>2771567.31</v>
      </c>
      <c r="F15" s="10">
        <v>2635577.0099999998</v>
      </c>
      <c r="G15" s="10">
        <v>2635577.0099999998</v>
      </c>
      <c r="H15" s="10">
        <f t="shared" ref="H15" si="7">E15-F15</f>
        <v>135990.30000000028</v>
      </c>
    </row>
    <row r="16" spans="1:8" x14ac:dyDescent="0.2">
      <c r="A16" s="2"/>
      <c r="B16" s="13" t="s">
        <v>143</v>
      </c>
      <c r="C16" s="10">
        <v>1706671.84</v>
      </c>
      <c r="D16" s="10">
        <v>-328655.43</v>
      </c>
      <c r="E16" s="10">
        <f t="shared" ref="E16" si="8">C16+D16</f>
        <v>1378016.4100000001</v>
      </c>
      <c r="F16" s="10">
        <v>1415934.52</v>
      </c>
      <c r="G16" s="10">
        <v>1418934.52</v>
      </c>
      <c r="H16" s="10">
        <f t="shared" ref="H16" si="9">E16-F16</f>
        <v>-37918.10999999987</v>
      </c>
    </row>
    <row r="17" spans="1:8" x14ac:dyDescent="0.2">
      <c r="A17" s="2"/>
      <c r="B17" s="13" t="s">
        <v>144</v>
      </c>
      <c r="C17" s="10">
        <v>179566.72</v>
      </c>
      <c r="D17" s="10">
        <v>9070.2199999999993</v>
      </c>
      <c r="E17" s="10">
        <f t="shared" ref="E17" si="10">C17+D17</f>
        <v>188636.94</v>
      </c>
      <c r="F17" s="10">
        <v>166311.85</v>
      </c>
      <c r="G17" s="10">
        <v>171315.85</v>
      </c>
      <c r="H17" s="10">
        <f t="shared" ref="H17" si="11">E17-F17</f>
        <v>22325.089999999997</v>
      </c>
    </row>
    <row r="18" spans="1:8" x14ac:dyDescent="0.2">
      <c r="A18" s="2"/>
      <c r="B18" s="13" t="s">
        <v>145</v>
      </c>
      <c r="C18" s="10">
        <v>1215953.95</v>
      </c>
      <c r="D18" s="10">
        <v>2819.31</v>
      </c>
      <c r="E18" s="10">
        <f t="shared" ref="E18" si="12">C18+D18</f>
        <v>1218773.26</v>
      </c>
      <c r="F18" s="10">
        <v>1053501.3999999999</v>
      </c>
      <c r="G18" s="10">
        <v>1053501.3999999999</v>
      </c>
      <c r="H18" s="10">
        <f t="shared" ref="H18" si="13">E18-F18</f>
        <v>165271.8600000001</v>
      </c>
    </row>
    <row r="19" spans="1:8" x14ac:dyDescent="0.2">
      <c r="A19" s="2"/>
      <c r="B19" s="13" t="s">
        <v>146</v>
      </c>
      <c r="C19" s="10">
        <v>1946634.77</v>
      </c>
      <c r="D19" s="10">
        <v>-150577.19</v>
      </c>
      <c r="E19" s="10">
        <f t="shared" ref="E19" si="14">C19+D19</f>
        <v>1796057.58</v>
      </c>
      <c r="F19" s="10">
        <v>1590133</v>
      </c>
      <c r="G19" s="10">
        <v>1590133</v>
      </c>
      <c r="H19" s="10">
        <f t="shared" ref="H19" si="15">E19-F19</f>
        <v>205924.58000000007</v>
      </c>
    </row>
    <row r="20" spans="1:8" x14ac:dyDescent="0.2">
      <c r="A20" s="2"/>
      <c r="B20" s="13" t="s">
        <v>147</v>
      </c>
      <c r="C20" s="10">
        <v>2640512.2400000002</v>
      </c>
      <c r="D20" s="10">
        <v>52870.46</v>
      </c>
      <c r="E20" s="10">
        <f t="shared" ref="E20" si="16">C20+D20</f>
        <v>2693382.7</v>
      </c>
      <c r="F20" s="10">
        <v>2566730.39</v>
      </c>
      <c r="G20" s="10">
        <v>2566730.39</v>
      </c>
      <c r="H20" s="10">
        <f t="shared" ref="H20" si="17">E20-F20</f>
        <v>126652.31000000006</v>
      </c>
    </row>
    <row r="21" spans="1:8" x14ac:dyDescent="0.2">
      <c r="A21" s="2"/>
      <c r="B21" s="13" t="s">
        <v>148</v>
      </c>
      <c r="C21" s="10">
        <v>222677.45</v>
      </c>
      <c r="D21" s="10">
        <v>-22205.200000000001</v>
      </c>
      <c r="E21" s="10">
        <f t="shared" ref="E21" si="18">C21+D21</f>
        <v>200472.25</v>
      </c>
      <c r="F21" s="10">
        <v>174246.47</v>
      </c>
      <c r="G21" s="10">
        <v>174246.47</v>
      </c>
      <c r="H21" s="10">
        <f t="shared" ref="H21" si="19">E21-F21</f>
        <v>26225.78</v>
      </c>
    </row>
    <row r="22" spans="1:8" x14ac:dyDescent="0.2">
      <c r="A22" s="2"/>
      <c r="B22" s="13" t="s">
        <v>149</v>
      </c>
      <c r="C22" s="10">
        <v>160119.34</v>
      </c>
      <c r="D22" s="10">
        <v>-9935.74</v>
      </c>
      <c r="E22" s="10">
        <f t="shared" ref="E22" si="20">C22+D22</f>
        <v>150183.6</v>
      </c>
      <c r="F22" s="10">
        <v>149392.21</v>
      </c>
      <c r="G22" s="10">
        <v>149392.21</v>
      </c>
      <c r="H22" s="10">
        <f t="shared" ref="H22" si="21">E22-F22</f>
        <v>791.39000000001397</v>
      </c>
    </row>
    <row r="23" spans="1:8" x14ac:dyDescent="0.2">
      <c r="A23" s="2"/>
      <c r="B23" s="13" t="s">
        <v>150</v>
      </c>
      <c r="C23" s="10">
        <v>2863432.69</v>
      </c>
      <c r="D23" s="10">
        <v>2854763.66</v>
      </c>
      <c r="E23" s="10">
        <f t="shared" ref="E23" si="22">C23+D23</f>
        <v>5718196.3499999996</v>
      </c>
      <c r="F23" s="10">
        <v>4087293.36</v>
      </c>
      <c r="G23" s="10">
        <v>4083981.46</v>
      </c>
      <c r="H23" s="10">
        <f t="shared" ref="H23" si="23">E23-F23</f>
        <v>1630902.9899999998</v>
      </c>
    </row>
    <row r="24" spans="1:8" x14ac:dyDescent="0.2">
      <c r="A24" s="2"/>
      <c r="B24" s="13" t="s">
        <v>151</v>
      </c>
      <c r="C24" s="10">
        <v>267449.78999999998</v>
      </c>
      <c r="D24" s="10">
        <v>-55000</v>
      </c>
      <c r="E24" s="10">
        <f t="shared" ref="E24" si="24">C24+D24</f>
        <v>212449.78999999998</v>
      </c>
      <c r="F24" s="10">
        <v>212258.07</v>
      </c>
      <c r="G24" s="10">
        <v>212258.07</v>
      </c>
      <c r="H24" s="10">
        <f t="shared" ref="H24" si="25">E24-F24</f>
        <v>191.71999999997206</v>
      </c>
    </row>
    <row r="25" spans="1:8" x14ac:dyDescent="0.2">
      <c r="A25" s="2"/>
      <c r="B25" s="13" t="s">
        <v>152</v>
      </c>
      <c r="C25" s="10">
        <v>5697595.5800000001</v>
      </c>
      <c r="D25" s="10">
        <v>1019268.55</v>
      </c>
      <c r="E25" s="10">
        <f t="shared" ref="E25" si="26">C25+D25</f>
        <v>6716864.1299999999</v>
      </c>
      <c r="F25" s="10">
        <v>6319144.3300000001</v>
      </c>
      <c r="G25" s="10">
        <v>6263387.3899999997</v>
      </c>
      <c r="H25" s="10">
        <f t="shared" ref="H25" si="27">E25-F25</f>
        <v>397719.79999999981</v>
      </c>
    </row>
    <row r="26" spans="1:8" x14ac:dyDescent="0.2">
      <c r="A26" s="2"/>
      <c r="B26" s="13" t="s">
        <v>153</v>
      </c>
      <c r="C26" s="10">
        <v>4049651.34</v>
      </c>
      <c r="D26" s="10">
        <v>-3922151.34</v>
      </c>
      <c r="E26" s="10">
        <f t="shared" ref="E26" si="28">C26+D26</f>
        <v>127500</v>
      </c>
      <c r="F26" s="10">
        <v>127500</v>
      </c>
      <c r="G26" s="10">
        <v>127500</v>
      </c>
      <c r="H26" s="10">
        <f t="shared" ref="H26" si="29">E26-F26</f>
        <v>0</v>
      </c>
    </row>
    <row r="27" spans="1:8" x14ac:dyDescent="0.2">
      <c r="A27" s="2"/>
      <c r="B27" s="13" t="s">
        <v>154</v>
      </c>
      <c r="C27" s="10">
        <v>1804865.95</v>
      </c>
      <c r="D27" s="10">
        <v>-18944.95</v>
      </c>
      <c r="E27" s="10">
        <f t="shared" ref="E27" si="30">C27+D27</f>
        <v>1785921</v>
      </c>
      <c r="F27" s="10">
        <v>1730764.06</v>
      </c>
      <c r="G27" s="10">
        <v>1783793.01</v>
      </c>
      <c r="H27" s="10">
        <f t="shared" ref="H27" si="31">E27-F27</f>
        <v>55156.939999999944</v>
      </c>
    </row>
    <row r="28" spans="1:8" x14ac:dyDescent="0.2">
      <c r="A28" s="2"/>
      <c r="B28" s="13" t="s">
        <v>155</v>
      </c>
      <c r="C28" s="10">
        <v>375594.18</v>
      </c>
      <c r="D28" s="10">
        <v>36801.96</v>
      </c>
      <c r="E28" s="10">
        <f t="shared" ref="E28" si="32">C28+D28</f>
        <v>412396.14</v>
      </c>
      <c r="F28" s="10">
        <v>391974.15</v>
      </c>
      <c r="G28" s="10">
        <v>391974.15</v>
      </c>
      <c r="H28" s="10">
        <f t="shared" ref="H28" si="33">E28-F28</f>
        <v>20421.989999999991</v>
      </c>
    </row>
    <row r="29" spans="1:8" x14ac:dyDescent="0.2">
      <c r="A29" s="2"/>
      <c r="B29" s="13" t="s">
        <v>156</v>
      </c>
      <c r="C29" s="10">
        <v>313294.18</v>
      </c>
      <c r="D29" s="10">
        <v>44241.96</v>
      </c>
      <c r="E29" s="10">
        <f t="shared" ref="E29" si="34">C29+D29</f>
        <v>357536.14</v>
      </c>
      <c r="F29" s="10">
        <v>325826.46000000002</v>
      </c>
      <c r="G29" s="10">
        <v>325826.46000000002</v>
      </c>
      <c r="H29" s="10">
        <f t="shared" ref="H29" si="35">E29-F29</f>
        <v>31709.679999999993</v>
      </c>
    </row>
    <row r="30" spans="1:8" x14ac:dyDescent="0.2">
      <c r="A30" s="2"/>
      <c r="B30" s="13" t="s">
        <v>157</v>
      </c>
      <c r="C30" s="10">
        <v>1735176.78</v>
      </c>
      <c r="D30" s="10">
        <v>-47145.5</v>
      </c>
      <c r="E30" s="10">
        <f t="shared" ref="E30" si="36">C30+D30</f>
        <v>1688031.28</v>
      </c>
      <c r="F30" s="10">
        <v>741184.18</v>
      </c>
      <c r="G30" s="10">
        <v>741184.18</v>
      </c>
      <c r="H30" s="10">
        <f t="shared" ref="H30" si="37">E30-F30</f>
        <v>946847.1</v>
      </c>
    </row>
    <row r="31" spans="1:8" x14ac:dyDescent="0.2">
      <c r="A31" s="2"/>
      <c r="B31" s="13" t="s">
        <v>158</v>
      </c>
      <c r="C31" s="10">
        <v>602906.73</v>
      </c>
      <c r="D31" s="10">
        <v>193000</v>
      </c>
      <c r="E31" s="10">
        <f t="shared" ref="E31" si="38">C31+D31</f>
        <v>795906.73</v>
      </c>
      <c r="F31" s="10">
        <v>598794.74</v>
      </c>
      <c r="G31" s="10">
        <v>598354.74</v>
      </c>
      <c r="H31" s="10">
        <f t="shared" ref="H31" si="39">E31-F31</f>
        <v>197111.99</v>
      </c>
    </row>
    <row r="32" spans="1:8" x14ac:dyDescent="0.2">
      <c r="A32" s="2"/>
      <c r="B32" s="13" t="s">
        <v>159</v>
      </c>
      <c r="C32" s="10">
        <v>5250948.0199999996</v>
      </c>
      <c r="D32" s="10">
        <v>100000</v>
      </c>
      <c r="E32" s="10">
        <f t="shared" ref="E32" si="40">C32+D32</f>
        <v>5350948.0199999996</v>
      </c>
      <c r="F32" s="10">
        <v>5350948</v>
      </c>
      <c r="G32" s="10">
        <v>5350948</v>
      </c>
      <c r="H32" s="10">
        <f t="shared" ref="H32" si="41">E32-F32</f>
        <v>1.9999999552965164E-2</v>
      </c>
    </row>
    <row r="33" spans="1:8" x14ac:dyDescent="0.2">
      <c r="A33" s="2"/>
      <c r="B33" s="13" t="s">
        <v>160</v>
      </c>
      <c r="C33" s="10">
        <v>1942826.2</v>
      </c>
      <c r="D33" s="10">
        <v>623691.98</v>
      </c>
      <c r="E33" s="10">
        <f t="shared" ref="E33" si="42">C33+D33</f>
        <v>2566518.1799999997</v>
      </c>
      <c r="F33" s="10">
        <v>2166518.1800000002</v>
      </c>
      <c r="G33" s="10">
        <v>2166518.1800000002</v>
      </c>
      <c r="H33" s="10">
        <f t="shared" ref="H33" si="43">E33-F33</f>
        <v>399999.99999999953</v>
      </c>
    </row>
    <row r="34" spans="1:8" x14ac:dyDescent="0.2">
      <c r="A34" s="2"/>
      <c r="B34" s="13"/>
      <c r="C34" s="10"/>
      <c r="D34" s="10"/>
      <c r="E34" s="10"/>
      <c r="F34" s="10"/>
      <c r="G34" s="10"/>
      <c r="H34" s="10"/>
    </row>
    <row r="35" spans="1:8" x14ac:dyDescent="0.2">
      <c r="A35" s="15"/>
      <c r="B35" s="28" t="s">
        <v>51</v>
      </c>
      <c r="C35" s="35">
        <f t="shared" ref="C35:H35" si="44">SUM(C6:C34)</f>
        <v>75926798.680000007</v>
      </c>
      <c r="D35" s="35">
        <f t="shared" si="44"/>
        <v>21879251.710000005</v>
      </c>
      <c r="E35" s="35">
        <f t="shared" si="44"/>
        <v>97806050.389999986</v>
      </c>
      <c r="F35" s="35">
        <f t="shared" si="44"/>
        <v>84382103.320000023</v>
      </c>
      <c r="G35" s="35">
        <f t="shared" si="44"/>
        <v>84363632.710000008</v>
      </c>
      <c r="H35" s="35">
        <f t="shared" si="44"/>
        <v>13423947.07</v>
      </c>
    </row>
    <row r="38" spans="1:8" ht="45" customHeight="1" x14ac:dyDescent="0.2">
      <c r="A38" s="36" t="s">
        <v>126</v>
      </c>
      <c r="B38" s="37"/>
      <c r="C38" s="37"/>
      <c r="D38" s="37"/>
      <c r="E38" s="37"/>
      <c r="F38" s="37"/>
      <c r="G38" s="37"/>
      <c r="H38" s="38"/>
    </row>
    <row r="39" spans="1:8" x14ac:dyDescent="0.2">
      <c r="A39" s="41" t="s">
        <v>52</v>
      </c>
      <c r="B39" s="42"/>
      <c r="C39" s="36" t="s">
        <v>58</v>
      </c>
      <c r="D39" s="37"/>
      <c r="E39" s="37"/>
      <c r="F39" s="37"/>
      <c r="G39" s="38"/>
      <c r="H39" s="39" t="s">
        <v>57</v>
      </c>
    </row>
    <row r="40" spans="1:8" ht="22.5" x14ac:dyDescent="0.2">
      <c r="A40" s="43"/>
      <c r="B40" s="44"/>
      <c r="C40" s="6" t="s">
        <v>53</v>
      </c>
      <c r="D40" s="6" t="s">
        <v>123</v>
      </c>
      <c r="E40" s="6" t="s">
        <v>54</v>
      </c>
      <c r="F40" s="6" t="s">
        <v>55</v>
      </c>
      <c r="G40" s="6" t="s">
        <v>56</v>
      </c>
      <c r="H40" s="40"/>
    </row>
    <row r="41" spans="1:8" x14ac:dyDescent="0.2">
      <c r="A41" s="45"/>
      <c r="B41" s="46"/>
      <c r="C41" s="7">
        <v>1</v>
      </c>
      <c r="D41" s="7">
        <v>2</v>
      </c>
      <c r="E41" s="7" t="s">
        <v>124</v>
      </c>
      <c r="F41" s="7">
        <v>4</v>
      </c>
      <c r="G41" s="7">
        <v>5</v>
      </c>
      <c r="H41" s="7" t="s">
        <v>125</v>
      </c>
    </row>
    <row r="42" spans="1:8" x14ac:dyDescent="0.2">
      <c r="A42" s="2"/>
      <c r="B42" s="1" t="s">
        <v>8</v>
      </c>
      <c r="C42" s="10">
        <v>0</v>
      </c>
      <c r="D42" s="10">
        <v>0</v>
      </c>
      <c r="E42" s="10">
        <f>C42+D42</f>
        <v>0</v>
      </c>
      <c r="F42" s="10">
        <v>0</v>
      </c>
      <c r="G42" s="10">
        <v>0</v>
      </c>
      <c r="H42" s="10">
        <f>E42-F42</f>
        <v>0</v>
      </c>
    </row>
    <row r="43" spans="1:8" x14ac:dyDescent="0.2">
      <c r="A43" s="2"/>
      <c r="B43" s="1" t="s">
        <v>9</v>
      </c>
      <c r="C43" s="10">
        <v>0</v>
      </c>
      <c r="D43" s="10">
        <v>0</v>
      </c>
      <c r="E43" s="10">
        <f t="shared" ref="E43:E45" si="45">C43+D43</f>
        <v>0</v>
      </c>
      <c r="F43" s="10">
        <v>0</v>
      </c>
      <c r="G43" s="10">
        <v>0</v>
      </c>
      <c r="H43" s="10">
        <f t="shared" ref="H43:H45" si="46">E43-F43</f>
        <v>0</v>
      </c>
    </row>
    <row r="44" spans="1:8" x14ac:dyDescent="0.2">
      <c r="A44" s="2"/>
      <c r="B44" s="1" t="s">
        <v>10</v>
      </c>
      <c r="C44" s="10">
        <v>0</v>
      </c>
      <c r="D44" s="10">
        <v>0</v>
      </c>
      <c r="E44" s="10">
        <f t="shared" si="45"/>
        <v>0</v>
      </c>
      <c r="F44" s="10">
        <v>0</v>
      </c>
      <c r="G44" s="10">
        <v>0</v>
      </c>
      <c r="H44" s="10">
        <f t="shared" si="46"/>
        <v>0</v>
      </c>
    </row>
    <row r="45" spans="1:8" x14ac:dyDescent="0.2">
      <c r="A45" s="2"/>
      <c r="B45" s="1" t="s">
        <v>129</v>
      </c>
      <c r="C45" s="10">
        <v>0</v>
      </c>
      <c r="D45" s="10">
        <v>0</v>
      </c>
      <c r="E45" s="10">
        <f t="shared" si="45"/>
        <v>0</v>
      </c>
      <c r="F45" s="10">
        <v>0</v>
      </c>
      <c r="G45" s="10">
        <v>0</v>
      </c>
      <c r="H45" s="10">
        <f t="shared" si="46"/>
        <v>0</v>
      </c>
    </row>
    <row r="46" spans="1:8" x14ac:dyDescent="0.2">
      <c r="A46" s="15"/>
      <c r="B46" s="28" t="s">
        <v>51</v>
      </c>
      <c r="C46" s="35">
        <f t="shared" ref="C46:H46" si="47">SUM(C42:C45)</f>
        <v>0</v>
      </c>
      <c r="D46" s="35">
        <f t="shared" si="47"/>
        <v>0</v>
      </c>
      <c r="E46" s="35">
        <f t="shared" si="47"/>
        <v>0</v>
      </c>
      <c r="F46" s="35">
        <f t="shared" si="47"/>
        <v>0</v>
      </c>
      <c r="G46" s="35">
        <f t="shared" si="47"/>
        <v>0</v>
      </c>
      <c r="H46" s="35">
        <f t="shared" si="47"/>
        <v>0</v>
      </c>
    </row>
    <row r="49" spans="1:8" ht="45" customHeight="1" x14ac:dyDescent="0.2">
      <c r="A49" s="36" t="s">
        <v>127</v>
      </c>
      <c r="B49" s="37"/>
      <c r="C49" s="37"/>
      <c r="D49" s="37"/>
      <c r="E49" s="37"/>
      <c r="F49" s="37"/>
      <c r="G49" s="37"/>
      <c r="H49" s="38"/>
    </row>
    <row r="50" spans="1:8" x14ac:dyDescent="0.2">
      <c r="A50" s="41" t="s">
        <v>52</v>
      </c>
      <c r="B50" s="42"/>
      <c r="C50" s="36" t="s">
        <v>58</v>
      </c>
      <c r="D50" s="37"/>
      <c r="E50" s="37"/>
      <c r="F50" s="37"/>
      <c r="G50" s="38"/>
      <c r="H50" s="39" t="s">
        <v>57</v>
      </c>
    </row>
    <row r="51" spans="1:8" ht="22.5" x14ac:dyDescent="0.2">
      <c r="A51" s="43"/>
      <c r="B51" s="44"/>
      <c r="C51" s="6" t="s">
        <v>53</v>
      </c>
      <c r="D51" s="6" t="s">
        <v>123</v>
      </c>
      <c r="E51" s="6" t="s">
        <v>54</v>
      </c>
      <c r="F51" s="6" t="s">
        <v>55</v>
      </c>
      <c r="G51" s="6" t="s">
        <v>56</v>
      </c>
      <c r="H51" s="40"/>
    </row>
    <row r="52" spans="1:8" x14ac:dyDescent="0.2">
      <c r="A52" s="45"/>
      <c r="B52" s="46"/>
      <c r="C52" s="7">
        <v>1</v>
      </c>
      <c r="D52" s="7">
        <v>2</v>
      </c>
      <c r="E52" s="7" t="s">
        <v>124</v>
      </c>
      <c r="F52" s="7">
        <v>4</v>
      </c>
      <c r="G52" s="7">
        <v>5</v>
      </c>
      <c r="H52" s="7" t="s">
        <v>125</v>
      </c>
    </row>
    <row r="53" spans="1:8" x14ac:dyDescent="0.2">
      <c r="A53" s="2"/>
      <c r="B53" s="17" t="s">
        <v>12</v>
      </c>
      <c r="C53" s="10">
        <v>0</v>
      </c>
      <c r="D53" s="10">
        <v>0</v>
      </c>
      <c r="E53" s="10">
        <f t="shared" ref="E53:E59" si="48">C53+D53</f>
        <v>0</v>
      </c>
      <c r="F53" s="10">
        <v>0</v>
      </c>
      <c r="G53" s="10">
        <v>0</v>
      </c>
      <c r="H53" s="10">
        <f t="shared" ref="H53:H59" si="49">E53-F53</f>
        <v>0</v>
      </c>
    </row>
    <row r="54" spans="1:8" x14ac:dyDescent="0.2">
      <c r="A54" s="2"/>
      <c r="B54" s="17" t="s">
        <v>11</v>
      </c>
      <c r="C54" s="10">
        <v>0</v>
      </c>
      <c r="D54" s="10">
        <v>0</v>
      </c>
      <c r="E54" s="10">
        <f t="shared" si="48"/>
        <v>0</v>
      </c>
      <c r="F54" s="10">
        <v>0</v>
      </c>
      <c r="G54" s="10">
        <v>0</v>
      </c>
      <c r="H54" s="10">
        <f t="shared" si="49"/>
        <v>0</v>
      </c>
    </row>
    <row r="55" spans="1:8" x14ac:dyDescent="0.2">
      <c r="A55" s="2"/>
      <c r="B55" s="17" t="s">
        <v>13</v>
      </c>
      <c r="C55" s="10">
        <v>0</v>
      </c>
      <c r="D55" s="10">
        <v>0</v>
      </c>
      <c r="E55" s="10">
        <f t="shared" si="48"/>
        <v>0</v>
      </c>
      <c r="F55" s="10">
        <v>0</v>
      </c>
      <c r="G55" s="10">
        <v>0</v>
      </c>
      <c r="H55" s="10">
        <f t="shared" si="49"/>
        <v>0</v>
      </c>
    </row>
    <row r="56" spans="1:8" x14ac:dyDescent="0.2">
      <c r="A56" s="2"/>
      <c r="B56" s="17" t="s">
        <v>25</v>
      </c>
      <c r="C56" s="10">
        <v>0</v>
      </c>
      <c r="D56" s="10">
        <v>0</v>
      </c>
      <c r="E56" s="10">
        <f t="shared" si="48"/>
        <v>0</v>
      </c>
      <c r="F56" s="10">
        <v>0</v>
      </c>
      <c r="G56" s="10">
        <v>0</v>
      </c>
      <c r="H56" s="10">
        <f t="shared" si="49"/>
        <v>0</v>
      </c>
    </row>
    <row r="57" spans="1:8" ht="11.25" customHeight="1" x14ac:dyDescent="0.2">
      <c r="A57" s="2"/>
      <c r="B57" s="17" t="s">
        <v>26</v>
      </c>
      <c r="C57" s="10">
        <v>0</v>
      </c>
      <c r="D57" s="10">
        <v>0</v>
      </c>
      <c r="E57" s="10">
        <f t="shared" si="48"/>
        <v>0</v>
      </c>
      <c r="F57" s="10">
        <v>0</v>
      </c>
      <c r="G57" s="10">
        <v>0</v>
      </c>
      <c r="H57" s="10">
        <f t="shared" si="49"/>
        <v>0</v>
      </c>
    </row>
    <row r="58" spans="1:8" x14ac:dyDescent="0.2">
      <c r="A58" s="2"/>
      <c r="B58" s="17" t="s">
        <v>33</v>
      </c>
      <c r="C58" s="10">
        <v>0</v>
      </c>
      <c r="D58" s="10">
        <v>0</v>
      </c>
      <c r="E58" s="10">
        <f t="shared" si="48"/>
        <v>0</v>
      </c>
      <c r="F58" s="10">
        <v>0</v>
      </c>
      <c r="G58" s="10">
        <v>0</v>
      </c>
      <c r="H58" s="10">
        <f t="shared" si="49"/>
        <v>0</v>
      </c>
    </row>
    <row r="59" spans="1:8" x14ac:dyDescent="0.2">
      <c r="A59" s="2"/>
      <c r="B59" s="17" t="s">
        <v>14</v>
      </c>
      <c r="C59" s="10">
        <v>0</v>
      </c>
      <c r="D59" s="10">
        <v>0</v>
      </c>
      <c r="E59" s="10">
        <f t="shared" si="48"/>
        <v>0</v>
      </c>
      <c r="F59" s="10">
        <v>0</v>
      </c>
      <c r="G59" s="10">
        <v>0</v>
      </c>
      <c r="H59" s="10">
        <f t="shared" si="49"/>
        <v>0</v>
      </c>
    </row>
    <row r="60" spans="1:8" x14ac:dyDescent="0.2">
      <c r="A60" s="15"/>
      <c r="B60" s="28" t="s">
        <v>51</v>
      </c>
      <c r="C60" s="35">
        <f t="shared" ref="C60:H60" si="50">SUM(C53:C59)</f>
        <v>0</v>
      </c>
      <c r="D60" s="35">
        <f t="shared" si="50"/>
        <v>0</v>
      </c>
      <c r="E60" s="35">
        <f t="shared" si="50"/>
        <v>0</v>
      </c>
      <c r="F60" s="35">
        <f t="shared" si="50"/>
        <v>0</v>
      </c>
      <c r="G60" s="35">
        <f t="shared" si="50"/>
        <v>0</v>
      </c>
      <c r="H60" s="35">
        <f t="shared" si="50"/>
        <v>0</v>
      </c>
    </row>
    <row r="62" spans="1:8" x14ac:dyDescent="0.2">
      <c r="A62" s="1" t="s">
        <v>128</v>
      </c>
    </row>
  </sheetData>
  <sheetProtection formatCells="0" formatColumns="0" formatRows="0" insertRows="0" deleteRows="0" autoFilter="0"/>
  <mergeCells count="12">
    <mergeCell ref="A49:H49"/>
    <mergeCell ref="A50:B52"/>
    <mergeCell ref="C50:G50"/>
    <mergeCell ref="H50:H51"/>
    <mergeCell ref="C39:G39"/>
    <mergeCell ref="H39:H40"/>
    <mergeCell ref="A1:H1"/>
    <mergeCell ref="A2:B4"/>
    <mergeCell ref="A38:H38"/>
    <mergeCell ref="A39:B4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topLeftCell="A16" workbookViewId="0">
      <selection activeCell="B43" sqref="B43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162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29915888.780000001</v>
      </c>
      <c r="D5" s="32">
        <f t="shared" si="0"/>
        <v>1998678.86</v>
      </c>
      <c r="E5" s="32">
        <f t="shared" si="0"/>
        <v>31914567.639999997</v>
      </c>
      <c r="F5" s="32">
        <f t="shared" si="0"/>
        <v>28825104.740000002</v>
      </c>
      <c r="G5" s="32">
        <f t="shared" si="0"/>
        <v>28807386.030000001</v>
      </c>
      <c r="H5" s="32">
        <f t="shared" si="0"/>
        <v>3089462.8999999985</v>
      </c>
    </row>
    <row r="6" spans="1:8" x14ac:dyDescent="0.2">
      <c r="A6" s="19"/>
      <c r="B6" s="22" t="s">
        <v>41</v>
      </c>
      <c r="C6" s="10">
        <v>0</v>
      </c>
      <c r="D6" s="10">
        <v>0</v>
      </c>
      <c r="E6" s="10">
        <f>C6+D6</f>
        <v>0</v>
      </c>
      <c r="F6" s="10">
        <v>0</v>
      </c>
      <c r="G6" s="10">
        <v>0</v>
      </c>
      <c r="H6" s="10">
        <f>E6-F6</f>
        <v>0</v>
      </c>
    </row>
    <row r="7" spans="1:8" x14ac:dyDescent="0.2">
      <c r="A7" s="19"/>
      <c r="B7" s="22" t="s">
        <v>16</v>
      </c>
      <c r="C7" s="10">
        <v>0</v>
      </c>
      <c r="D7" s="10">
        <v>0</v>
      </c>
      <c r="E7" s="10">
        <f t="shared" ref="E7:E13" si="1">C7+D7</f>
        <v>0</v>
      </c>
      <c r="F7" s="10">
        <v>0</v>
      </c>
      <c r="G7" s="10">
        <v>0</v>
      </c>
      <c r="H7" s="10">
        <f t="shared" ref="H7:H13" si="2">E7-F7</f>
        <v>0</v>
      </c>
    </row>
    <row r="8" spans="1:8" x14ac:dyDescent="0.2">
      <c r="A8" s="19"/>
      <c r="B8" s="22" t="s">
        <v>130</v>
      </c>
      <c r="C8" s="10">
        <v>17381942.609999999</v>
      </c>
      <c r="D8" s="10">
        <v>1085349.27</v>
      </c>
      <c r="E8" s="10">
        <f t="shared" si="1"/>
        <v>18467291.879999999</v>
      </c>
      <c r="F8" s="10">
        <v>16586334.4</v>
      </c>
      <c r="G8" s="10">
        <v>16588082.18</v>
      </c>
      <c r="H8" s="10">
        <f t="shared" si="2"/>
        <v>1880957.4799999986</v>
      </c>
    </row>
    <row r="9" spans="1:8" x14ac:dyDescent="0.2">
      <c r="A9" s="19"/>
      <c r="B9" s="22" t="s">
        <v>3</v>
      </c>
      <c r="C9" s="10">
        <v>0</v>
      </c>
      <c r="D9" s="10">
        <v>0</v>
      </c>
      <c r="E9" s="10">
        <f t="shared" si="1"/>
        <v>0</v>
      </c>
      <c r="F9" s="10">
        <v>0</v>
      </c>
      <c r="G9" s="10">
        <v>0</v>
      </c>
      <c r="H9" s="10">
        <f t="shared" si="2"/>
        <v>0</v>
      </c>
    </row>
    <row r="10" spans="1:8" x14ac:dyDescent="0.2">
      <c r="A10" s="19"/>
      <c r="B10" s="22" t="s">
        <v>22</v>
      </c>
      <c r="C10" s="10">
        <v>3242625.67</v>
      </c>
      <c r="D10" s="10">
        <v>-98884.54</v>
      </c>
      <c r="E10" s="10">
        <f t="shared" si="1"/>
        <v>3143741.13</v>
      </c>
      <c r="F10" s="10">
        <v>2591549.16</v>
      </c>
      <c r="G10" s="10">
        <v>2569806.66</v>
      </c>
      <c r="H10" s="10">
        <f t="shared" si="2"/>
        <v>552191.96999999974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7895799.8300000001</v>
      </c>
      <c r="D12" s="10">
        <v>1000324.6</v>
      </c>
      <c r="E12" s="10">
        <f t="shared" si="1"/>
        <v>8896124.4299999997</v>
      </c>
      <c r="F12" s="10">
        <v>8427407.9299999997</v>
      </c>
      <c r="G12" s="10">
        <v>8424679.9399999995</v>
      </c>
      <c r="H12" s="10">
        <f t="shared" si="2"/>
        <v>468716.5</v>
      </c>
    </row>
    <row r="13" spans="1:8" x14ac:dyDescent="0.2">
      <c r="A13" s="19"/>
      <c r="B13" s="22" t="s">
        <v>18</v>
      </c>
      <c r="C13" s="10">
        <v>1395520.67</v>
      </c>
      <c r="D13" s="10">
        <v>11889.53</v>
      </c>
      <c r="E13" s="10">
        <f t="shared" si="1"/>
        <v>1407410.2</v>
      </c>
      <c r="F13" s="10">
        <v>1219813.25</v>
      </c>
      <c r="G13" s="10">
        <v>1224817.25</v>
      </c>
      <c r="H13" s="10">
        <f t="shared" si="2"/>
        <v>187596.94999999995</v>
      </c>
    </row>
    <row r="14" spans="1:8" x14ac:dyDescent="0.2">
      <c r="A14" s="21" t="s">
        <v>19</v>
      </c>
      <c r="B14" s="23"/>
      <c r="C14" s="32">
        <f t="shared" ref="C14:H14" si="3">SUM(C15:C21)</f>
        <v>42587378.889999993</v>
      </c>
      <c r="D14" s="32">
        <f t="shared" si="3"/>
        <v>15773730.700000001</v>
      </c>
      <c r="E14" s="32">
        <f t="shared" si="3"/>
        <v>58361109.589999996</v>
      </c>
      <c r="F14" s="32">
        <f t="shared" si="3"/>
        <v>50203176.640000001</v>
      </c>
      <c r="G14" s="32">
        <f t="shared" si="3"/>
        <v>50202424.740000002</v>
      </c>
      <c r="H14" s="32">
        <f t="shared" si="3"/>
        <v>8157932.950000002</v>
      </c>
    </row>
    <row r="15" spans="1:8" x14ac:dyDescent="0.2">
      <c r="A15" s="19"/>
      <c r="B15" s="22" t="s">
        <v>43</v>
      </c>
      <c r="C15" s="10">
        <v>400000</v>
      </c>
      <c r="D15" s="10">
        <v>2507023.9</v>
      </c>
      <c r="E15" s="10">
        <f>C15+D15</f>
        <v>2907023.9</v>
      </c>
      <c r="F15" s="10">
        <v>2498696.69</v>
      </c>
      <c r="G15" s="10">
        <v>2498696.69</v>
      </c>
      <c r="H15" s="10">
        <f t="shared" ref="H15:H21" si="4">E15-F15</f>
        <v>408327.20999999996</v>
      </c>
    </row>
    <row r="16" spans="1:8" x14ac:dyDescent="0.2">
      <c r="A16" s="19"/>
      <c r="B16" s="22" t="s">
        <v>27</v>
      </c>
      <c r="C16" s="10">
        <v>30329303.77</v>
      </c>
      <c r="D16" s="10">
        <v>11953948.41</v>
      </c>
      <c r="E16" s="10">
        <f t="shared" ref="E16:E21" si="5">C16+D16</f>
        <v>42283252.18</v>
      </c>
      <c r="F16" s="10">
        <v>35181967.649999999</v>
      </c>
      <c r="G16" s="10">
        <v>35178655.75</v>
      </c>
      <c r="H16" s="10">
        <f t="shared" si="4"/>
        <v>7101284.5300000012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3249498.04</v>
      </c>
      <c r="D18" s="10">
        <v>356913.41</v>
      </c>
      <c r="E18" s="10">
        <f t="shared" si="5"/>
        <v>3606411.45</v>
      </c>
      <c r="F18" s="10">
        <v>3280399.24</v>
      </c>
      <c r="G18" s="10">
        <v>3283399.24</v>
      </c>
      <c r="H18" s="10">
        <f t="shared" si="4"/>
        <v>326012.20999999996</v>
      </c>
    </row>
    <row r="19" spans="1:8" x14ac:dyDescent="0.2">
      <c r="A19" s="19"/>
      <c r="B19" s="22" t="s">
        <v>45</v>
      </c>
      <c r="C19" s="10">
        <v>2754722.33</v>
      </c>
      <c r="D19" s="10">
        <v>806844.98</v>
      </c>
      <c r="E19" s="10">
        <f t="shared" si="5"/>
        <v>3561567.31</v>
      </c>
      <c r="F19" s="10">
        <v>3425577.01</v>
      </c>
      <c r="G19" s="10">
        <v>3425577.01</v>
      </c>
      <c r="H19" s="10">
        <f t="shared" si="4"/>
        <v>135990.30000000028</v>
      </c>
    </row>
    <row r="20" spans="1:8" x14ac:dyDescent="0.2">
      <c r="A20" s="19"/>
      <c r="B20" s="22" t="s">
        <v>46</v>
      </c>
      <c r="C20" s="10">
        <v>5250948.0199999996</v>
      </c>
      <c r="D20" s="10">
        <v>268000</v>
      </c>
      <c r="E20" s="10">
        <f t="shared" si="5"/>
        <v>5518948.0199999996</v>
      </c>
      <c r="F20" s="10">
        <v>5371675.8099999996</v>
      </c>
      <c r="G20" s="10">
        <v>5371675.8099999996</v>
      </c>
      <c r="H20" s="10">
        <f t="shared" si="4"/>
        <v>147272.20999999996</v>
      </c>
    </row>
    <row r="21" spans="1:8" x14ac:dyDescent="0.2">
      <c r="A21" s="19"/>
      <c r="B21" s="22" t="s">
        <v>4</v>
      </c>
      <c r="C21" s="10">
        <v>602906.73</v>
      </c>
      <c r="D21" s="10">
        <v>-119000</v>
      </c>
      <c r="E21" s="10">
        <f t="shared" si="5"/>
        <v>483906.73</v>
      </c>
      <c r="F21" s="10">
        <v>444860.24</v>
      </c>
      <c r="G21" s="10">
        <v>444420.24</v>
      </c>
      <c r="H21" s="10">
        <f t="shared" si="4"/>
        <v>39046.489999999991</v>
      </c>
    </row>
    <row r="22" spans="1:8" x14ac:dyDescent="0.2">
      <c r="A22" s="21" t="s">
        <v>47</v>
      </c>
      <c r="B22" s="23"/>
      <c r="C22" s="32">
        <f t="shared" ref="C22:H22" si="6">SUM(C23:C31)</f>
        <v>3423531.01</v>
      </c>
      <c r="D22" s="32">
        <f t="shared" si="6"/>
        <v>4106842.1500000004</v>
      </c>
      <c r="E22" s="32">
        <f t="shared" si="6"/>
        <v>7530373.1600000001</v>
      </c>
      <c r="F22" s="32">
        <f t="shared" si="6"/>
        <v>5353821.9399999995</v>
      </c>
      <c r="G22" s="32">
        <f t="shared" si="6"/>
        <v>5353821.9399999995</v>
      </c>
      <c r="H22" s="32">
        <f t="shared" si="6"/>
        <v>2176551.2200000002</v>
      </c>
    </row>
    <row r="23" spans="1:8" x14ac:dyDescent="0.2">
      <c r="A23" s="19"/>
      <c r="B23" s="22" t="s">
        <v>28</v>
      </c>
      <c r="C23" s="10">
        <v>2048470.96</v>
      </c>
      <c r="D23" s="10">
        <v>1492397.08</v>
      </c>
      <c r="E23" s="10">
        <f>C23+D23</f>
        <v>3540868.04</v>
      </c>
      <c r="F23" s="10">
        <v>1827458.05</v>
      </c>
      <c r="G23" s="10">
        <v>1827458.05</v>
      </c>
      <c r="H23" s="10">
        <f t="shared" ref="H23:H31" si="7">E23-F23</f>
        <v>1713409.99</v>
      </c>
    </row>
    <row r="24" spans="1:8" x14ac:dyDescent="0.2">
      <c r="A24" s="19"/>
      <c r="B24" s="22" t="s">
        <v>23</v>
      </c>
      <c r="C24" s="10">
        <v>1375060.05</v>
      </c>
      <c r="D24" s="10">
        <v>1663363.31</v>
      </c>
      <c r="E24" s="10">
        <f t="shared" ref="E24:E31" si="8">C24+D24</f>
        <v>3038423.3600000003</v>
      </c>
      <c r="F24" s="10">
        <v>2828327.95</v>
      </c>
      <c r="G24" s="10">
        <v>2828327.95</v>
      </c>
      <c r="H24" s="10">
        <f t="shared" si="7"/>
        <v>210095.41000000015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951081.76</v>
      </c>
      <c r="E27" s="10">
        <f t="shared" si="8"/>
        <v>951081.76</v>
      </c>
      <c r="F27" s="10">
        <v>698035.94</v>
      </c>
      <c r="G27" s="10">
        <v>698035.94</v>
      </c>
      <c r="H27" s="10">
        <f t="shared" si="7"/>
        <v>253045.82000000007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0</v>
      </c>
      <c r="D29" s="10">
        <v>0</v>
      </c>
      <c r="E29" s="10">
        <f t="shared" si="8"/>
        <v>0</v>
      </c>
      <c r="F29" s="10">
        <v>0</v>
      </c>
      <c r="G29" s="10">
        <v>0</v>
      </c>
      <c r="H29" s="10">
        <f t="shared" si="7"/>
        <v>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0</v>
      </c>
      <c r="D32" s="32">
        <f t="shared" si="9"/>
        <v>0</v>
      </c>
      <c r="E32" s="32">
        <f t="shared" si="9"/>
        <v>0</v>
      </c>
      <c r="F32" s="32">
        <f t="shared" si="9"/>
        <v>0</v>
      </c>
      <c r="G32" s="32">
        <f t="shared" si="9"/>
        <v>0</v>
      </c>
      <c r="H32" s="32">
        <f t="shared" si="9"/>
        <v>0</v>
      </c>
    </row>
    <row r="33" spans="1:8" x14ac:dyDescent="0.2">
      <c r="A33" s="19"/>
      <c r="B33" s="22" t="s">
        <v>50</v>
      </c>
      <c r="C33" s="10">
        <v>0</v>
      </c>
      <c r="D33" s="10">
        <v>0</v>
      </c>
      <c r="E33" s="10">
        <f>C33+D33</f>
        <v>0</v>
      </c>
      <c r="F33" s="10">
        <v>0</v>
      </c>
      <c r="G33" s="10">
        <v>0</v>
      </c>
      <c r="H33" s="10">
        <f t="shared" ref="H33:H36" si="10">E33-F33</f>
        <v>0</v>
      </c>
    </row>
    <row r="34" spans="1:8" ht="11.25" customHeight="1" x14ac:dyDescent="0.2">
      <c r="A34" s="19"/>
      <c r="B34" s="22" t="s">
        <v>24</v>
      </c>
      <c r="C34" s="10">
        <v>0</v>
      </c>
      <c r="D34" s="10">
        <v>0</v>
      </c>
      <c r="E34" s="10">
        <f t="shared" ref="E34:E36" si="11">C34+D34</f>
        <v>0</v>
      </c>
      <c r="F34" s="10">
        <v>0</v>
      </c>
      <c r="G34" s="10">
        <v>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75926798.679999992</v>
      </c>
      <c r="D37" s="35">
        <f t="shared" si="12"/>
        <v>21879251.710000001</v>
      </c>
      <c r="E37" s="35">
        <f t="shared" si="12"/>
        <v>97806050.390000001</v>
      </c>
      <c r="F37" s="35">
        <f t="shared" si="12"/>
        <v>84382103.319999993</v>
      </c>
      <c r="G37" s="35">
        <f t="shared" si="12"/>
        <v>84363632.710000008</v>
      </c>
      <c r="H37" s="35">
        <f t="shared" si="12"/>
        <v>13423947.07</v>
      </c>
    </row>
    <row r="39" spans="1:8" x14ac:dyDescent="0.2">
      <c r="A39" s="1" t="s">
        <v>128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2022-11-10T18:22:49Z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